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360d16e61e618cc7/Desktop/"/>
    </mc:Choice>
  </mc:AlternateContent>
  <xr:revisionPtr revIDLastSave="73" documentId="8_{18FEE349-63D1-4756-9341-1BFEA8F35A79}" xr6:coauthVersionLast="47" xr6:coauthVersionMax="47" xr10:uidLastSave="{517E2897-A723-44B6-95F2-1EE55B831BE2}"/>
  <bookViews>
    <workbookView xWindow="40920" yWindow="2685" windowWidth="29040" windowHeight="16440" activeTab="1" xr2:uid="{00000000-000D-0000-FFFF-FFFF00000000}"/>
  </bookViews>
  <sheets>
    <sheet name="B-Turniere Abrechnung" sheetId="14" r:id="rId1"/>
    <sheet name="LM Abrechnung" sheetId="15" r:id="rId2"/>
  </sheets>
  <definedNames>
    <definedName name="_xlnm.Print_Area" localSheetId="0">'B-Turniere Abrechnung'!$A$1:$H$51</definedName>
    <definedName name="_xlnm.Print_Area" localSheetId="1">'LM Abrechnung'!$A$1:$H$50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15" l="1"/>
  <c r="G10" i="15"/>
  <c r="E12" i="15"/>
  <c r="G15" i="15"/>
  <c r="E17" i="15"/>
  <c r="G20" i="15"/>
  <c r="E22" i="15"/>
  <c r="D38" i="15" s="1"/>
  <c r="D37" i="15" s="1"/>
  <c r="G25" i="15"/>
  <c r="E27" i="15"/>
  <c r="G23" i="15"/>
  <c r="G27" i="15"/>
  <c r="G33" i="15"/>
  <c r="E14" i="14"/>
  <c r="D28" i="14" s="1"/>
  <c r="F33" i="15"/>
  <c r="F27" i="15"/>
  <c r="D14" i="14"/>
  <c r="D27" i="15"/>
  <c r="D12" i="15"/>
  <c r="D17" i="15"/>
  <c r="D22" i="15"/>
  <c r="C38" i="15"/>
  <c r="D22" i="14"/>
  <c r="C29" i="14"/>
  <c r="C21" i="14" l="1"/>
  <c r="C18" i="14"/>
  <c r="C19" i="14"/>
  <c r="C20" i="14"/>
  <c r="D26" i="14"/>
  <c r="E15" i="14"/>
  <c r="D27" i="14"/>
  <c r="D36" i="15"/>
  <c r="E42" i="15" s="1"/>
  <c r="C22" i="14" l="1"/>
  <c r="D29" i="14"/>
  <c r="E28" i="14" l="1"/>
  <c r="E27" i="14"/>
  <c r="E26" i="14" l="1"/>
  <c r="G39" i="14" l="1"/>
  <c r="E29" i="14"/>
  <c r="B31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ReicheggerRa</author>
  </authors>
  <commentList>
    <comment ref="D1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In diesem Feld wird NUR die Zusatzgebühr für Nachnennungen erfasst, der Spieler muß trotzdem in der jeweiligen Kategorie (AK,Jugend) eingegeben werden!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ReicheggerRa</author>
  </authors>
  <commentList>
    <comment ref="D11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In diesem Feld wird NUR die Zusatzgebühr für Nachnennungen erfasst, der Spieler muß trotzdem darüber eingegeben werden!
</t>
        </r>
      </text>
    </comment>
    <comment ref="D16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In diesem Feld wird NUR die Zusatzgebühr für Nachnennungen erfasst, der Spieler muß trotzdem darüber eingegeben werden!
</t>
        </r>
      </text>
    </comment>
    <comment ref="D21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In diesem Feld wird NUR die Zusatzgebühr für Nachnennungen erfasst, der Spieler muß trotzdem darüber eingegeben werden!
</t>
        </r>
      </text>
    </comment>
    <comment ref="D26" authorId="0" shapeId="0" xr:uid="{7EECA12C-6E87-4B2B-95CE-8D649CB5C59D}">
      <text>
        <r>
          <rPr>
            <sz val="8"/>
            <color indexed="81"/>
            <rFont val="Tahoma"/>
            <family val="2"/>
          </rPr>
          <t xml:space="preserve">In diesem Feld wird NUR die Zusatzgebühr für Nachnennungen erfasst, der Spieler muß trotzdem darüber eingegeben werden!
</t>
        </r>
      </text>
    </comment>
    <comment ref="F32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In diesem Feld wird NUR die Zusatzgebühr für Nachnennungen erfasst, der Spieler muß trotzdem darüber eingegeben werden!
</t>
        </r>
      </text>
    </comment>
  </commentList>
</comments>
</file>

<file path=xl/sharedStrings.xml><?xml version="1.0" encoding="utf-8"?>
<sst xmlns="http://schemas.openxmlformats.org/spreadsheetml/2006/main" count="111" uniqueCount="76">
  <si>
    <t>Abgaben- und Preisgeldberechnung für</t>
  </si>
  <si>
    <t>Datum:</t>
  </si>
  <si>
    <t>Turnier:</t>
  </si>
  <si>
    <t>B-Turnier</t>
  </si>
  <si>
    <t>Veranstalter:</t>
  </si>
  <si>
    <t>Teilnehmer:</t>
  </si>
  <si>
    <t>Anzahl</t>
  </si>
  <si>
    <t xml:space="preserve"> </t>
  </si>
  <si>
    <t>Jugend</t>
  </si>
  <si>
    <t>Teilnehmeranzahl &amp; Einnahmen:</t>
  </si>
  <si>
    <t>Preisgeldaufteilung:</t>
  </si>
  <si>
    <t>1. Platz</t>
  </si>
  <si>
    <t>2. Platz</t>
  </si>
  <si>
    <t>3. Platz</t>
  </si>
  <si>
    <t>4. (3.) Platz</t>
  </si>
  <si>
    <t>Kontrollfelder</t>
  </si>
  <si>
    <t>Aufteilung der Einnahmen:</t>
  </si>
  <si>
    <t>Landesverband</t>
  </si>
  <si>
    <t>Austragender Verein</t>
  </si>
  <si>
    <t>Preisgeld</t>
  </si>
  <si>
    <t>gelb</t>
  </si>
  <si>
    <t xml:space="preserve"> - hinterlegte Felder sind zur Erfassung eines Turnieres auszufüllen</t>
  </si>
  <si>
    <t>blau</t>
  </si>
  <si>
    <t xml:space="preserve"> - hinterlegte Felder beinhalten die gültigen Prozentsätze zur Aufteilung</t>
  </si>
  <si>
    <t>lautend auf:</t>
  </si>
  <si>
    <t>BLZ:</t>
  </si>
  <si>
    <t>Konto-Nr.:</t>
  </si>
  <si>
    <t>Verantwortlich für den Verein:</t>
  </si>
  <si>
    <t>Steirischer Pool Billard Sportverband</t>
  </si>
  <si>
    <t>Landesmeisterschaft 9-Ball</t>
  </si>
  <si>
    <t>Jugend - LM</t>
  </si>
  <si>
    <t>Senioren - LM</t>
  </si>
  <si>
    <t>Senioren</t>
  </si>
  <si>
    <t>Damen - LM</t>
  </si>
  <si>
    <t>Damen</t>
  </si>
  <si>
    <t>LM Allgemeine Klasse</t>
  </si>
  <si>
    <t>LM</t>
  </si>
  <si>
    <t>auf folgendes Konto überwiesen werden:</t>
  </si>
  <si>
    <t>LVB-Konto:</t>
  </si>
  <si>
    <t>bitte Namen des Vereinsfunktionärs eintragen</t>
  </si>
  <si>
    <t>Überweisungsbetrag (Turnierabgabe) für…</t>
  </si>
  <si>
    <t>Klassen (AK,Dam,Jug,Sen):</t>
  </si>
  <si>
    <t>alle Klassen</t>
  </si>
  <si>
    <t>IBAN:</t>
  </si>
  <si>
    <t>BIC:</t>
  </si>
  <si>
    <t xml:space="preserve">AT12 2081 5000 4191 5463 </t>
  </si>
  <si>
    <t xml:space="preserve">STSPAT2GXXX </t>
  </si>
  <si>
    <t xml:space="preserve">Steirischer Pool Billard Sportverband </t>
  </si>
  <si>
    <t>Landesverbandsturnier</t>
  </si>
  <si>
    <t>Summe</t>
  </si>
  <si>
    <t>Prozentsatz</t>
  </si>
  <si>
    <t>Landesverbandsturnier:</t>
  </si>
  <si>
    <t>Datum</t>
  </si>
  <si>
    <t>Gleichzeitig muß die Turnierabgabe an den LVB überwiesen werden!</t>
  </si>
  <si>
    <t xml:space="preserve">B-Turniere </t>
  </si>
  <si>
    <t>Nachnennungen</t>
  </si>
  <si>
    <t>zu spät kommen</t>
  </si>
  <si>
    <t>Landesmeisterschaften</t>
  </si>
  <si>
    <t>Zusatzeinnahmen durch Nachnennungen und zu spät kommen.</t>
  </si>
  <si>
    <t xml:space="preserve">Innerhalb von 2 Werktagen nach dem Turnier muß diese Aufstellung per Mail an kassier@stpbsv.at  </t>
  </si>
  <si>
    <t>Innerhalb von 2 Werktagen nach dem Turnier muß diese Aufstellung an kassier@stpbsv.at übermittelt werden!</t>
  </si>
  <si>
    <t>Nachnennungen, zu spät kommen</t>
  </si>
  <si>
    <t>Rollstuhl/Para - LM</t>
  </si>
  <si>
    <t>Rollstuhl/Para</t>
  </si>
  <si>
    <t>austragender Verein</t>
  </si>
  <si>
    <t>Damen, Herren, Senioren,Rolli/Para</t>
  </si>
  <si>
    <t>Funktionäre STPBSV</t>
  </si>
  <si>
    <t>Funtionäre STPBSV</t>
  </si>
  <si>
    <t>Rollstuhl</t>
  </si>
  <si>
    <t>Allgemein</t>
  </si>
  <si>
    <t>TN die bereits bei Damen/Jugend/Senioren/Rolli/Para/LV teilgenommen haben</t>
  </si>
  <si>
    <t>TN die nicht bei Damen/Jugend/Senioren/Rolli/Para/LV teilgenommen haben</t>
  </si>
  <si>
    <t>Teilnehmeranzahl &amp; Einnahmen exkl.STPBSV:</t>
  </si>
  <si>
    <t>Aufteilung der Einnahmen inkl. STPBSV:</t>
  </si>
  <si>
    <t>Gesamt inkl. STPBSV</t>
  </si>
  <si>
    <t>davon tatsächlich in bar (exkl. STPBSV)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</si>
</sst>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€\ 0.00"/>
    <numFmt numFmtId="165" formatCode="\(\à\ \€\ 0.00\)"/>
    <numFmt numFmtId="166" formatCode="\(0.00\ %\)"/>
    <numFmt numFmtId="167" formatCode="\€\ #,##0.00"/>
    <numFmt numFmtId="168" formatCode="\(\€\ #.00###\)"/>
    <numFmt numFmtId="169" formatCode="&quot;€&quot;\ #,##0.0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0"/>
      <color indexed="10"/>
      <name val="Calibri"/>
      <family val="2"/>
    </font>
    <font>
      <b/>
      <i/>
      <sz val="8"/>
      <name val="Calibri"/>
      <family val="2"/>
    </font>
    <font>
      <b/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0" fillId="3" borderId="4" xfId="0" applyFill="1" applyBorder="1" applyProtection="1">
      <protection locked="0"/>
    </xf>
    <xf numFmtId="165" fontId="8" fillId="5" borderId="4" xfId="0" applyNumberFormat="1" applyFont="1" applyFill="1" applyBorder="1"/>
    <xf numFmtId="0" fontId="0" fillId="0" borderId="0" xfId="0" applyAlignment="1">
      <alignment horizontal="center"/>
    </xf>
    <xf numFmtId="0" fontId="0" fillId="3" borderId="5" xfId="0" applyFill="1" applyBorder="1" applyProtection="1">
      <protection locked="0"/>
    </xf>
    <xf numFmtId="165" fontId="8" fillId="5" borderId="5" xfId="0" applyNumberFormat="1" applyFont="1" applyFill="1" applyBorder="1"/>
    <xf numFmtId="166" fontId="8" fillId="5" borderId="4" xfId="0" applyNumberFormat="1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0" borderId="0" xfId="0" applyFont="1"/>
    <xf numFmtId="0" fontId="3" fillId="2" borderId="4" xfId="0" applyFont="1" applyFill="1" applyBorder="1"/>
    <xf numFmtId="167" fontId="3" fillId="2" borderId="4" xfId="0" applyNumberFormat="1" applyFont="1" applyFill="1" applyBorder="1"/>
    <xf numFmtId="167" fontId="3" fillId="0" borderId="0" xfId="0" applyNumberFormat="1" applyFont="1"/>
    <xf numFmtId="0" fontId="0" fillId="3" borderId="2" xfId="0" applyFill="1" applyBorder="1" applyProtection="1">
      <protection locked="0"/>
    </xf>
    <xf numFmtId="165" fontId="8" fillId="5" borderId="2" xfId="0" applyNumberFormat="1" applyFont="1" applyFill="1" applyBorder="1"/>
    <xf numFmtId="0" fontId="3" fillId="4" borderId="4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0" fillId="0" borderId="4" xfId="0" applyBorder="1"/>
    <xf numFmtId="168" fontId="8" fillId="0" borderId="0" xfId="0" applyNumberFormat="1" applyFont="1"/>
    <xf numFmtId="0" fontId="8" fillId="2" borderId="4" xfId="0" applyFont="1" applyFill="1" applyBorder="1"/>
    <xf numFmtId="166" fontId="8" fillId="2" borderId="4" xfId="0" applyNumberFormat="1" applyFont="1" applyFill="1" applyBorder="1"/>
    <xf numFmtId="166" fontId="8" fillId="0" borderId="0" xfId="0" applyNumberFormat="1" applyFont="1"/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4" borderId="4" xfId="0" applyFont="1" applyFill="1" applyBorder="1" applyAlignment="1">
      <alignment horizontal="center"/>
    </xf>
    <xf numFmtId="0" fontId="13" fillId="3" borderId="4" xfId="0" applyFont="1" applyFill="1" applyBorder="1" applyProtection="1">
      <protection locked="0"/>
    </xf>
    <xf numFmtId="165" fontId="19" fillId="5" borderId="4" xfId="0" applyNumberFormat="1" applyFont="1" applyFill="1" applyBorder="1"/>
    <xf numFmtId="0" fontId="13" fillId="0" borderId="0" xfId="0" applyFont="1" applyAlignment="1">
      <alignment horizontal="center"/>
    </xf>
    <xf numFmtId="0" fontId="13" fillId="3" borderId="5" xfId="0" applyFont="1" applyFill="1" applyBorder="1" applyProtection="1">
      <protection locked="0"/>
    </xf>
    <xf numFmtId="165" fontId="19" fillId="5" borderId="5" xfId="0" applyNumberFormat="1" applyFont="1" applyFill="1" applyBorder="1"/>
    <xf numFmtId="0" fontId="13" fillId="3" borderId="6" xfId="0" applyFont="1" applyFill="1" applyBorder="1" applyProtection="1">
      <protection locked="0"/>
    </xf>
    <xf numFmtId="165" fontId="19" fillId="5" borderId="6" xfId="0" applyNumberFormat="1" applyFont="1" applyFill="1" applyBorder="1"/>
    <xf numFmtId="0" fontId="18" fillId="0" borderId="0" xfId="0" applyFont="1"/>
    <xf numFmtId="0" fontId="18" fillId="2" borderId="2" xfId="0" applyFont="1" applyFill="1" applyBorder="1"/>
    <xf numFmtId="167" fontId="18" fillId="2" borderId="2" xfId="0" applyNumberFormat="1" applyFont="1" applyFill="1" applyBorder="1"/>
    <xf numFmtId="167" fontId="18" fillId="0" borderId="0" xfId="0" applyNumberFormat="1" applyFont="1"/>
    <xf numFmtId="0" fontId="18" fillId="4" borderId="4" xfId="0" applyFont="1" applyFill="1" applyBorder="1"/>
    <xf numFmtId="0" fontId="13" fillId="0" borderId="4" xfId="0" applyFont="1" applyBorder="1"/>
    <xf numFmtId="2" fontId="17" fillId="0" borderId="4" xfId="0" applyNumberFormat="1" applyFont="1" applyBorder="1" applyAlignment="1">
      <alignment horizontal="center"/>
    </xf>
    <xf numFmtId="166" fontId="19" fillId="5" borderId="4" xfId="0" applyNumberFormat="1" applyFont="1" applyFill="1" applyBorder="1" applyAlignment="1">
      <alignment horizontal="right"/>
    </xf>
    <xf numFmtId="166" fontId="19" fillId="0" borderId="0" xfId="0" applyNumberFormat="1" applyFont="1" applyAlignment="1">
      <alignment horizontal="right"/>
    </xf>
    <xf numFmtId="0" fontId="19" fillId="2" borderId="4" xfId="0" applyFont="1" applyFill="1" applyBorder="1"/>
    <xf numFmtId="2" fontId="20" fillId="2" borderId="4" xfId="0" applyNumberFormat="1" applyFont="1" applyFill="1" applyBorder="1" applyAlignment="1">
      <alignment horizontal="center"/>
    </xf>
    <xf numFmtId="166" fontId="19" fillId="2" borderId="4" xfId="0" applyNumberFormat="1" applyFont="1" applyFill="1" applyBorder="1" applyAlignment="1">
      <alignment horizontal="right"/>
    </xf>
    <xf numFmtId="166" fontId="19" fillId="0" borderId="0" xfId="0" applyNumberFormat="1" applyFont="1"/>
    <xf numFmtId="168" fontId="19" fillId="0" borderId="0" xfId="0" applyNumberFormat="1" applyFont="1"/>
    <xf numFmtId="2" fontId="17" fillId="0" borderId="0" xfId="0" applyNumberFormat="1" applyFont="1" applyAlignment="1">
      <alignment horizontal="center"/>
    </xf>
    <xf numFmtId="0" fontId="18" fillId="4" borderId="4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166" fontId="19" fillId="5" borderId="4" xfId="0" applyNumberFormat="1" applyFont="1" applyFill="1" applyBorder="1"/>
    <xf numFmtId="168" fontId="19" fillId="0" borderId="4" xfId="0" applyNumberFormat="1" applyFont="1" applyBorder="1"/>
    <xf numFmtId="166" fontId="19" fillId="2" borderId="4" xfId="0" applyNumberFormat="1" applyFont="1" applyFill="1" applyBorder="1"/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0" fontId="13" fillId="3" borderId="4" xfId="0" applyFont="1" applyFill="1" applyBorder="1" applyAlignment="1">
      <alignment horizontal="center"/>
    </xf>
    <xf numFmtId="49" fontId="13" fillId="0" borderId="0" xfId="0" applyNumberFormat="1" applyFont="1"/>
    <xf numFmtId="0" fontId="13" fillId="5" borderId="4" xfId="0" applyFont="1" applyFill="1" applyBorder="1" applyAlignment="1">
      <alignment horizontal="center"/>
    </xf>
    <xf numFmtId="2" fontId="13" fillId="0" borderId="0" xfId="0" applyNumberFormat="1" applyFont="1"/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3" borderId="17" xfId="0" applyFont="1" applyFill="1" applyBorder="1" applyProtection="1">
      <protection locked="0"/>
    </xf>
    <xf numFmtId="0" fontId="3" fillId="4" borderId="7" xfId="0" applyFont="1" applyFill="1" applyBorder="1" applyAlignment="1">
      <alignment horizontal="center"/>
    </xf>
    <xf numFmtId="165" fontId="8" fillId="5" borderId="7" xfId="0" applyNumberFormat="1" applyFont="1" applyFill="1" applyBorder="1"/>
    <xf numFmtId="2" fontId="3" fillId="2" borderId="4" xfId="0" applyNumberFormat="1" applyFont="1" applyFill="1" applyBorder="1"/>
    <xf numFmtId="0" fontId="0" fillId="6" borderId="4" xfId="0" applyFill="1" applyBorder="1" applyAlignment="1" applyProtection="1">
      <alignment horizontal="center"/>
      <protection locked="0"/>
    </xf>
    <xf numFmtId="167" fontId="3" fillId="2" borderId="7" xfId="0" applyNumberFormat="1" applyFont="1" applyFill="1" applyBorder="1"/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8" fillId="6" borderId="21" xfId="0" applyNumberFormat="1" applyFont="1" applyFill="1" applyBorder="1" applyAlignment="1" applyProtection="1">
      <alignment horizontal="center"/>
      <protection locked="0"/>
    </xf>
    <xf numFmtId="165" fontId="8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6" borderId="21" xfId="0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" fontId="0" fillId="7" borderId="25" xfId="0" applyNumberFormat="1" applyFill="1" applyBorder="1" applyAlignment="1">
      <alignment horizontal="center"/>
    </xf>
    <xf numFmtId="2" fontId="22" fillId="2" borderId="7" xfId="0" applyNumberFormat="1" applyFont="1" applyFill="1" applyBorder="1" applyAlignment="1">
      <alignment horizontal="center"/>
    </xf>
    <xf numFmtId="2" fontId="22" fillId="2" borderId="8" xfId="0" applyNumberFormat="1" applyFont="1" applyFill="1" applyBorder="1" applyAlignment="1">
      <alignment horizontal="center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13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16" fillId="3" borderId="4" xfId="0" applyNumberFormat="1" applyFont="1" applyFill="1" applyBorder="1" applyAlignment="1" applyProtection="1">
      <alignment horizontal="left"/>
      <protection locked="0"/>
    </xf>
    <xf numFmtId="0" fontId="16" fillId="3" borderId="4" xfId="0" applyFont="1" applyFill="1" applyBorder="1" applyAlignment="1" applyProtection="1">
      <alignment horizontal="left"/>
      <protection locked="0"/>
    </xf>
    <xf numFmtId="0" fontId="18" fillId="2" borderId="3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14" fontId="7" fillId="3" borderId="4" xfId="0" applyNumberFormat="1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18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9" fontId="0" fillId="7" borderId="22" xfId="0" applyNumberFormat="1" applyFill="1" applyBorder="1" applyAlignment="1">
      <alignment horizontal="center"/>
    </xf>
    <xf numFmtId="169" fontId="0" fillId="7" borderId="4" xfId="0" applyNumberFormat="1" applyFill="1" applyBorder="1" applyAlignment="1">
      <alignment horizontal="center"/>
    </xf>
    <xf numFmtId="169" fontId="0" fillId="7" borderId="26" xfId="0" applyNumberFormat="1" applyFill="1" applyBorder="1" applyAlignment="1">
      <alignment horizontal="center"/>
    </xf>
    <xf numFmtId="169" fontId="8" fillId="0" borderId="7" xfId="0" applyNumberFormat="1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9" fontId="9" fillId="2" borderId="7" xfId="0" applyNumberFormat="1" applyFont="1" applyFill="1" applyBorder="1" applyAlignment="1">
      <alignment horizontal="center"/>
    </xf>
    <xf numFmtId="169" fontId="9" fillId="2" borderId="8" xfId="0" applyNumberFormat="1" applyFont="1" applyFill="1" applyBorder="1" applyAlignment="1">
      <alignment horizontal="center"/>
    </xf>
    <xf numFmtId="0" fontId="23" fillId="6" borderId="0" xfId="0" applyFont="1" applyFill="1" applyAlignment="1">
      <alignment horizontal="center"/>
    </xf>
    <xf numFmtId="169" fontId="18" fillId="0" borderId="4" xfId="0" applyNumberFormat="1" applyFont="1" applyBorder="1" applyAlignment="1">
      <alignment horizontal="center"/>
    </xf>
    <xf numFmtId="169" fontId="20" fillId="2" borderId="4" xfId="0" applyNumberFormat="1" applyFont="1" applyFill="1" applyBorder="1" applyAlignment="1">
      <alignment horizontal="center"/>
    </xf>
    <xf numFmtId="169" fontId="22" fillId="2" borderId="4" xfId="0" applyNumberFormat="1" applyFont="1" applyFill="1" applyBorder="1" applyAlignment="1">
      <alignment horizontal="center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144250</xdr:colOff>
      <xdr:row>0</xdr:row>
      <xdr:rowOff>239151</xdr:rowOff>
    </xdr:from>
    <xdr:to>
      <xdr:col>1</xdr:col>
      <xdr:colOff>1302789</xdr:colOff>
      <xdr:row>2</xdr:row>
      <xdr:rowOff>428626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9CD5614-8EB0-5113-9A5D-9ACF733DA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50" y="239151"/>
          <a:ext cx="1310940" cy="722875"/>
        </a:xfrm>
        <a:prstGeom prst="rect">
          <a:avLst/>
        </a:prstGeom>
      </xdr:spPr>
    </xdr:pic>
    <xdr:clientData/>
  </xdr:twoCellAnchor>
  <xdr:twoCellAnchor editAs="oneCell">
    <xdr:from>
      <xdr:col>5</xdr:col>
      <xdr:colOff>328612</xdr:colOff>
      <xdr:row>0</xdr:row>
      <xdr:rowOff>242887</xdr:rowOff>
    </xdr:from>
    <xdr:to>
      <xdr:col>6</xdr:col>
      <xdr:colOff>723899</xdr:colOff>
      <xdr:row>2</xdr:row>
      <xdr:rowOff>410682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37A7123-4DDA-42E4-2217-301E11AF0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6300" y="242887"/>
          <a:ext cx="1247775" cy="696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1315702</xdr:colOff>
      <xdr:row>3</xdr:row>
      <xdr:rowOff>56125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4DC7D5D-1D9C-4DAB-934E-613C6D146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3" y="261938"/>
          <a:ext cx="1310940" cy="72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112925</xdr:colOff>
      <xdr:row>0</xdr:row>
      <xdr:rowOff>198999</xdr:rowOff>
    </xdr:from>
    <xdr:to>
      <xdr:col>6</xdr:col>
      <xdr:colOff>722525</xdr:colOff>
      <xdr:row>2</xdr:row>
      <xdr:rowOff>400132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D373283-85B3-4418-AE82-62AB425FA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6838" y="198999"/>
          <a:ext cx="1247775" cy="696433"/>
        </a:xfrm>
        <a:prstGeom prst="rect">
          <a:avLst/>
        </a:prstGeom>
      </xdr:spPr>
    </xdr:pic>
    <xdr:clientData/>
  </xdr:twoCellAnchor>
  <xdr:twoCellAnchor editAs="oneCell">
    <xdr:from>
      <xdr:col>1</xdr:col>
      <xdr:colOff>82337</xdr:colOff>
      <xdr:row>0</xdr:row>
      <xdr:rowOff>220101</xdr:rowOff>
    </xdr:from>
    <xdr:to>
      <xdr:col>1</xdr:col>
      <xdr:colOff>1398039</xdr:colOff>
      <xdr:row>3</xdr:row>
      <xdr:rowOff>19050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1EE8A37-3FB2-4176-B4A9-B3F6B92F3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500" y="220101"/>
          <a:ext cx="1310940" cy="72763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opLeftCell="A14" zoomScaleNormal="100" workbookViewId="0">
      <selection activeCell="D9" sqref="D9"/>
    </sheetView>
  </sheetViews>
  <sheetFormatPr baseColWidth="10" defaultColWidth="10.796875" defaultRowHeight="13.15" x14ac:dyDescent="0.4"/>
  <cols>
    <col min="1" max="1" width="2.19921875" style="30" customWidth="1"/>
    <col min="2" max="2" width="23.59765625" style="30" customWidth="1"/>
    <col min="3" max="4" width="11.59765625" style="30" bestFit="1" customWidth="1"/>
    <col min="5" max="6" width="12" style="30" bestFit="1" customWidth="1"/>
    <col min="7" max="7" width="11.59765625" style="37" bestFit="1" customWidth="1"/>
    <col min="8" max="8" width="2.19921875" style="30" customWidth="1"/>
    <col min="9" max="9" width="15.59765625" style="30" customWidth="1"/>
    <col min="10" max="12" width="11.46484375" style="30" bestFit="1" customWidth="1"/>
    <col min="13" max="16384" width="10.796875" style="30"/>
  </cols>
  <sheetData>
    <row r="1" spans="1:12" ht="21" x14ac:dyDescent="0.65">
      <c r="A1" s="98" t="s">
        <v>0</v>
      </c>
      <c r="B1" s="98"/>
      <c r="C1" s="98"/>
      <c r="D1" s="98"/>
      <c r="E1" s="98"/>
      <c r="F1" s="98"/>
      <c r="G1" s="98"/>
      <c r="H1" s="98"/>
      <c r="I1" s="31"/>
      <c r="J1" s="31"/>
      <c r="K1" s="31"/>
      <c r="L1" s="31"/>
    </row>
    <row r="2" spans="1:12" ht="21" x14ac:dyDescent="0.65">
      <c r="A2" s="98" t="s">
        <v>54</v>
      </c>
      <c r="B2" s="98"/>
      <c r="C2" s="98"/>
      <c r="D2" s="98"/>
      <c r="E2" s="98"/>
      <c r="F2" s="98"/>
      <c r="G2" s="98"/>
      <c r="H2" s="98"/>
      <c r="I2" s="31"/>
      <c r="J2" s="31"/>
      <c r="K2" s="31"/>
      <c r="L2" s="31"/>
    </row>
    <row r="3" spans="1:12" ht="38.25" customHeight="1" x14ac:dyDescent="0.55000000000000004">
      <c r="A3" s="31"/>
      <c r="B3" s="31"/>
      <c r="C3" s="31"/>
      <c r="D3" s="31"/>
      <c r="E3" s="31"/>
      <c r="F3" s="31"/>
      <c r="G3" s="31"/>
    </row>
    <row r="4" spans="1:12" ht="18" x14ac:dyDescent="0.55000000000000004">
      <c r="A4" s="31"/>
      <c r="B4" s="32" t="s">
        <v>1</v>
      </c>
      <c r="C4" s="32"/>
      <c r="D4" s="100" t="s">
        <v>52</v>
      </c>
      <c r="E4" s="100"/>
      <c r="F4" s="101"/>
      <c r="G4" s="101"/>
      <c r="H4" s="32"/>
      <c r="I4" s="31"/>
      <c r="J4" s="31"/>
    </row>
    <row r="5" spans="1:12" ht="18" x14ac:dyDescent="0.55000000000000004">
      <c r="A5" s="31"/>
      <c r="B5" s="32" t="s">
        <v>2</v>
      </c>
      <c r="C5" s="32"/>
      <c r="D5" s="101" t="s">
        <v>3</v>
      </c>
      <c r="E5" s="101"/>
      <c r="F5" s="101"/>
      <c r="G5" s="101"/>
      <c r="H5" s="32"/>
      <c r="I5" s="31"/>
      <c r="J5" s="31"/>
    </row>
    <row r="6" spans="1:12" ht="18" x14ac:dyDescent="0.55000000000000004">
      <c r="A6" s="31"/>
      <c r="B6" s="32" t="s">
        <v>4</v>
      </c>
      <c r="C6" s="32"/>
      <c r="D6" s="101"/>
      <c r="E6" s="101"/>
      <c r="F6" s="101"/>
      <c r="G6" s="101"/>
      <c r="H6" s="32"/>
      <c r="I6" s="31"/>
      <c r="J6" s="31"/>
    </row>
    <row r="7" spans="1:12" ht="29.25" customHeight="1" x14ac:dyDescent="0.55000000000000004">
      <c r="A7" s="31"/>
      <c r="B7" s="31"/>
      <c r="C7" s="31"/>
      <c r="D7" s="31"/>
      <c r="E7" s="31"/>
      <c r="F7" s="31"/>
      <c r="G7" s="31"/>
    </row>
    <row r="8" spans="1:12" s="33" customFormat="1" x14ac:dyDescent="0.4">
      <c r="B8" s="96" t="s">
        <v>5</v>
      </c>
      <c r="C8" s="97"/>
      <c r="D8" s="34" t="s">
        <v>6</v>
      </c>
      <c r="E8" s="34" t="s">
        <v>3</v>
      </c>
    </row>
    <row r="9" spans="1:12" x14ac:dyDescent="0.4">
      <c r="B9" s="104" t="s">
        <v>65</v>
      </c>
      <c r="C9" s="105"/>
      <c r="D9" s="35"/>
      <c r="E9" s="36">
        <v>15</v>
      </c>
      <c r="F9" s="37" t="s">
        <v>7</v>
      </c>
      <c r="G9" s="30"/>
    </row>
    <row r="10" spans="1:12" x14ac:dyDescent="0.4">
      <c r="B10" s="104" t="s">
        <v>8</v>
      </c>
      <c r="C10" s="105"/>
      <c r="D10" s="35"/>
      <c r="E10" s="36">
        <v>9</v>
      </c>
      <c r="F10" s="37"/>
      <c r="G10" s="30"/>
    </row>
    <row r="11" spans="1:12" ht="13.5" thickBot="1" x14ac:dyDescent="0.45">
      <c r="B11" s="106" t="s">
        <v>56</v>
      </c>
      <c r="C11" s="107"/>
      <c r="D11" s="38"/>
      <c r="E11" s="39">
        <v>5</v>
      </c>
      <c r="F11" s="37"/>
      <c r="G11" s="30"/>
    </row>
    <row r="12" spans="1:12" ht="13.5" thickBot="1" x14ac:dyDescent="0.45">
      <c r="B12" s="108" t="s">
        <v>55</v>
      </c>
      <c r="C12" s="109"/>
      <c r="D12" s="40"/>
      <c r="E12" s="41">
        <v>5</v>
      </c>
      <c r="F12" s="37"/>
      <c r="G12" s="30"/>
    </row>
    <row r="13" spans="1:12" ht="13.5" thickBot="1" x14ac:dyDescent="0.45">
      <c r="B13" s="71" t="s">
        <v>66</v>
      </c>
      <c r="C13" s="72"/>
      <c r="D13" s="73"/>
      <c r="E13" s="41">
        <v>15</v>
      </c>
      <c r="F13" s="37"/>
      <c r="G13" s="30"/>
    </row>
    <row r="14" spans="1:12" s="42" customFormat="1" x14ac:dyDescent="0.4">
      <c r="B14" s="102" t="s">
        <v>9</v>
      </c>
      <c r="C14" s="103"/>
      <c r="D14" s="43">
        <f>SUM(D9:D13)</f>
        <v>0</v>
      </c>
      <c r="E14" s="44">
        <f>$D$9*E9+$D$10*E10+$D$11*E11+$D$12*E12+$D$13*E13</f>
        <v>0</v>
      </c>
    </row>
    <row r="15" spans="1:12" x14ac:dyDescent="0.4">
      <c r="B15" s="42" t="s">
        <v>75</v>
      </c>
      <c r="C15" s="42"/>
      <c r="D15" s="45"/>
      <c r="E15" s="45">
        <f>E14-(D13*E13)</f>
        <v>0</v>
      </c>
    </row>
    <row r="16" spans="1:12" x14ac:dyDescent="0.4">
      <c r="B16" s="42"/>
      <c r="C16" s="42"/>
      <c r="D16" s="45"/>
      <c r="E16" s="45"/>
    </row>
    <row r="17" spans="2:8" x14ac:dyDescent="0.4">
      <c r="B17" s="46" t="s">
        <v>10</v>
      </c>
      <c r="C17" s="34" t="s">
        <v>49</v>
      </c>
      <c r="D17" s="34" t="s">
        <v>50</v>
      </c>
      <c r="G17" s="30"/>
    </row>
    <row r="18" spans="2:8" x14ac:dyDescent="0.4">
      <c r="B18" s="47" t="s">
        <v>11</v>
      </c>
      <c r="C18" s="48">
        <f>ROUND($D$28*D18,0)</f>
        <v>0</v>
      </c>
      <c r="D18" s="49">
        <v>0.45</v>
      </c>
      <c r="E18" s="50"/>
      <c r="G18" s="30"/>
    </row>
    <row r="19" spans="2:8" x14ac:dyDescent="0.4">
      <c r="B19" s="47" t="s">
        <v>12</v>
      </c>
      <c r="C19" s="48">
        <f>ROUND($D$28*D19,0)</f>
        <v>0</v>
      </c>
      <c r="D19" s="49">
        <v>0.25</v>
      </c>
      <c r="E19" s="50"/>
      <c r="G19" s="30"/>
    </row>
    <row r="20" spans="2:8" x14ac:dyDescent="0.4">
      <c r="B20" s="47" t="s">
        <v>13</v>
      </c>
      <c r="C20" s="48">
        <f>ROUND($D$28*D20,0)</f>
        <v>0</v>
      </c>
      <c r="D20" s="49">
        <v>0.15</v>
      </c>
      <c r="E20" s="50"/>
      <c r="G20" s="30"/>
    </row>
    <row r="21" spans="2:8" x14ac:dyDescent="0.4">
      <c r="B21" s="47" t="s">
        <v>14</v>
      </c>
      <c r="C21" s="48">
        <f>ROUND($D$28*D21,0)</f>
        <v>0</v>
      </c>
      <c r="D21" s="49">
        <v>0.15</v>
      </c>
      <c r="E21" s="50"/>
      <c r="G21" s="30"/>
    </row>
    <row r="22" spans="2:8" x14ac:dyDescent="0.4">
      <c r="B22" s="51" t="s">
        <v>15</v>
      </c>
      <c r="C22" s="52">
        <f>SUM(C18:C21)</f>
        <v>0</v>
      </c>
      <c r="D22" s="53">
        <f>SUM(D18:D21)</f>
        <v>1</v>
      </c>
      <c r="E22" s="50"/>
      <c r="G22" s="30"/>
    </row>
    <row r="23" spans="2:8" x14ac:dyDescent="0.4">
      <c r="D23" s="54"/>
      <c r="E23" s="54"/>
      <c r="F23" s="55"/>
      <c r="G23" s="56"/>
      <c r="H23" s="56"/>
    </row>
    <row r="24" spans="2:8" x14ac:dyDescent="0.4">
      <c r="D24" s="54"/>
      <c r="E24" s="54"/>
      <c r="F24" s="55"/>
      <c r="G24" s="56"/>
      <c r="H24" s="56"/>
    </row>
    <row r="25" spans="2:8" s="33" customFormat="1" x14ac:dyDescent="0.4">
      <c r="B25" s="57" t="s">
        <v>16</v>
      </c>
      <c r="C25" s="58"/>
      <c r="D25" s="96" t="s">
        <v>48</v>
      </c>
      <c r="E25" s="97"/>
    </row>
    <row r="26" spans="2:8" x14ac:dyDescent="0.4">
      <c r="B26" s="47" t="s">
        <v>17</v>
      </c>
      <c r="C26" s="59">
        <v>0.3</v>
      </c>
      <c r="D26" s="60">
        <f>$E$14*C26</f>
        <v>0</v>
      </c>
      <c r="E26" s="134">
        <f>E14-E27-E28</f>
        <v>0</v>
      </c>
      <c r="G26" s="30"/>
    </row>
    <row r="27" spans="2:8" x14ac:dyDescent="0.4">
      <c r="B27" s="47" t="s">
        <v>18</v>
      </c>
      <c r="C27" s="59">
        <v>0.45</v>
      </c>
      <c r="D27" s="60">
        <f>$E$14*C27</f>
        <v>0</v>
      </c>
      <c r="E27" s="134">
        <f>ROUND(($E$14-$C$22)/($C$26+$C$27)*C27,0)</f>
        <v>0</v>
      </c>
      <c r="G27" s="30"/>
    </row>
    <row r="28" spans="2:8" x14ac:dyDescent="0.4">
      <c r="B28" s="47" t="s">
        <v>19</v>
      </c>
      <c r="C28" s="59">
        <v>0.25</v>
      </c>
      <c r="D28" s="60">
        <f>($E$14-(E12*D12)-(D11*E11))*C28</f>
        <v>0</v>
      </c>
      <c r="E28" s="134">
        <f>C22</f>
        <v>0</v>
      </c>
      <c r="G28" s="30"/>
    </row>
    <row r="29" spans="2:8" x14ac:dyDescent="0.4">
      <c r="B29" s="51" t="s">
        <v>15</v>
      </c>
      <c r="C29" s="61">
        <f>SUM(C26:C28)</f>
        <v>1</v>
      </c>
      <c r="D29" s="135">
        <f>SUM(D26:D28)</f>
        <v>0</v>
      </c>
      <c r="E29" s="135">
        <f>SUM(E26:E28)</f>
        <v>0</v>
      </c>
      <c r="G29" s="30"/>
    </row>
    <row r="30" spans="2:8" x14ac:dyDescent="0.4">
      <c r="D30" s="54"/>
      <c r="E30" s="54"/>
      <c r="G30" s="56"/>
    </row>
    <row r="31" spans="2:8" x14ac:dyDescent="0.4">
      <c r="B31" s="99" t="str">
        <f>IF(D29-E29+D29-E14&lt;-0.01,"Achtung ! Kontrollsumme stimmt nicht mit den Einnahmen überein!","")</f>
        <v/>
      </c>
      <c r="C31" s="99"/>
      <c r="D31" s="99"/>
      <c r="E31" s="99"/>
      <c r="F31" s="99"/>
      <c r="G31" s="99"/>
      <c r="H31" s="62"/>
    </row>
    <row r="32" spans="2:8" x14ac:dyDescent="0.4">
      <c r="B32" s="63"/>
      <c r="C32" s="63"/>
      <c r="D32" s="64"/>
      <c r="E32" s="64"/>
      <c r="F32" s="63"/>
    </row>
    <row r="33" spans="2:8" x14ac:dyDescent="0.4">
      <c r="B33" s="65" t="s">
        <v>20</v>
      </c>
      <c r="C33" s="66" t="s">
        <v>21</v>
      </c>
    </row>
    <row r="34" spans="2:8" x14ac:dyDescent="0.4">
      <c r="B34" s="67" t="s">
        <v>22</v>
      </c>
      <c r="C34" s="30" t="s">
        <v>23</v>
      </c>
    </row>
    <row r="36" spans="2:8" x14ac:dyDescent="0.4">
      <c r="B36" s="30" t="s">
        <v>60</v>
      </c>
    </row>
    <row r="37" spans="2:8" x14ac:dyDescent="0.4">
      <c r="B37" s="30" t="s">
        <v>53</v>
      </c>
    </row>
    <row r="39" spans="2:8" x14ac:dyDescent="0.4">
      <c r="B39" s="63" t="s">
        <v>40</v>
      </c>
      <c r="C39" s="63"/>
      <c r="E39" s="90" t="s">
        <v>51</v>
      </c>
      <c r="F39" s="91"/>
      <c r="G39" s="136">
        <f>E26-D13*E13</f>
        <v>0</v>
      </c>
      <c r="H39" s="37"/>
    </row>
    <row r="40" spans="2:8" x14ac:dyDescent="0.4">
      <c r="D40" s="68"/>
    </row>
    <row r="41" spans="2:8" x14ac:dyDescent="0.4">
      <c r="B41" s="37" t="s">
        <v>38</v>
      </c>
      <c r="C41" s="30" t="s">
        <v>24</v>
      </c>
      <c r="D41" s="29" t="s">
        <v>47</v>
      </c>
      <c r="E41" s="54"/>
    </row>
    <row r="42" spans="2:8" x14ac:dyDescent="0.4">
      <c r="C42" s="30" t="s">
        <v>43</v>
      </c>
      <c r="D42" s="29" t="s">
        <v>45</v>
      </c>
      <c r="E42" s="54"/>
    </row>
    <row r="43" spans="2:8" x14ac:dyDescent="0.4">
      <c r="B43" s="63"/>
      <c r="C43" s="30" t="s">
        <v>44</v>
      </c>
      <c r="D43" s="29" t="s">
        <v>46</v>
      </c>
      <c r="E43" s="63"/>
      <c r="F43" s="63"/>
      <c r="G43" s="63"/>
    </row>
    <row r="46" spans="2:8" x14ac:dyDescent="0.4">
      <c r="B46" s="95" t="s">
        <v>27</v>
      </c>
      <c r="C46" s="95"/>
      <c r="D46" s="92" t="s">
        <v>39</v>
      </c>
      <c r="E46" s="93"/>
      <c r="F46" s="93"/>
      <c r="G46" s="94"/>
    </row>
    <row r="57" spans="3:4" x14ac:dyDescent="0.4">
      <c r="C57" s="69"/>
      <c r="D57" s="69"/>
    </row>
    <row r="58" spans="3:4" x14ac:dyDescent="0.4">
      <c r="C58" s="55"/>
      <c r="D58" s="55"/>
    </row>
    <row r="59" spans="3:4" x14ac:dyDescent="0.4">
      <c r="C59" s="55"/>
      <c r="D59" s="55"/>
    </row>
    <row r="60" spans="3:4" x14ac:dyDescent="0.4">
      <c r="C60" s="55"/>
      <c r="D60" s="55"/>
    </row>
    <row r="61" spans="3:4" x14ac:dyDescent="0.4">
      <c r="C61" s="55"/>
      <c r="D61" s="55"/>
    </row>
    <row r="62" spans="3:4" x14ac:dyDescent="0.4">
      <c r="C62" s="55"/>
      <c r="D62" s="55"/>
    </row>
  </sheetData>
  <sheetProtection sheet="1" formatCells="0" formatColumns="0" selectLockedCells="1"/>
  <mergeCells count="16">
    <mergeCell ref="E39:F39"/>
    <mergeCell ref="D46:G46"/>
    <mergeCell ref="B46:C46"/>
    <mergeCell ref="B8:C8"/>
    <mergeCell ref="A1:H1"/>
    <mergeCell ref="A2:H2"/>
    <mergeCell ref="B31:G31"/>
    <mergeCell ref="D4:G4"/>
    <mergeCell ref="D5:G5"/>
    <mergeCell ref="D6:G6"/>
    <mergeCell ref="D25:E25"/>
    <mergeCell ref="B14:C14"/>
    <mergeCell ref="B9:C9"/>
    <mergeCell ref="B10:C10"/>
    <mergeCell ref="B11:C11"/>
    <mergeCell ref="B12:C12"/>
  </mergeCells>
  <phoneticPr fontId="0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&amp;RAbgabenberechnung V 2.01</oddFooter>
  </headerFooter>
  <colBreaks count="1" manualBreakCount="1">
    <brk id="9" max="3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tabSelected="1" topLeftCell="A2" zoomScaleNormal="100" workbookViewId="0">
      <selection activeCell="D21" sqref="D21"/>
    </sheetView>
  </sheetViews>
  <sheetFormatPr baseColWidth="10" defaultColWidth="10.796875" defaultRowHeight="12.75" x14ac:dyDescent="0.35"/>
  <cols>
    <col min="1" max="1" width="2.19921875" customWidth="1"/>
    <col min="2" max="2" width="23.59765625" customWidth="1"/>
    <col min="3" max="3" width="11.796875" bestFit="1" customWidth="1"/>
    <col min="4" max="4" width="8.796875" customWidth="1"/>
    <col min="5" max="5" width="18.46484375" customWidth="1"/>
    <col min="6" max="6" width="9" customWidth="1"/>
    <col min="7" max="7" width="11.796875" style="4" bestFit="1" customWidth="1"/>
    <col min="8" max="8" width="2.19921875" customWidth="1"/>
    <col min="9" max="9" width="15.59765625" customWidth="1"/>
    <col min="10" max="12" width="11.46484375" bestFit="1" customWidth="1"/>
  </cols>
  <sheetData>
    <row r="1" spans="1:12" ht="21" x14ac:dyDescent="0.65">
      <c r="A1" s="98" t="s">
        <v>0</v>
      </c>
      <c r="B1" s="98"/>
      <c r="C1" s="98"/>
      <c r="D1" s="98"/>
      <c r="E1" s="98"/>
      <c r="F1" s="98"/>
      <c r="G1" s="98"/>
      <c r="H1" s="98"/>
      <c r="I1" s="8"/>
      <c r="J1" s="8"/>
      <c r="K1" s="8"/>
      <c r="L1" s="8"/>
    </row>
    <row r="2" spans="1:12" ht="18" customHeight="1" x14ac:dyDescent="0.65">
      <c r="A2" s="98" t="s">
        <v>57</v>
      </c>
      <c r="B2" s="98"/>
      <c r="C2" s="98"/>
      <c r="D2" s="98"/>
      <c r="E2" s="98"/>
      <c r="F2" s="98"/>
      <c r="G2" s="98"/>
      <c r="H2" s="98"/>
    </row>
    <row r="3" spans="1:12" ht="34.5" customHeight="1" x14ac:dyDescent="0.65">
      <c r="A3" s="70"/>
      <c r="B3" s="70"/>
      <c r="C3" s="70"/>
      <c r="D3" s="70"/>
      <c r="E3" s="70"/>
      <c r="F3" s="70"/>
      <c r="G3" s="70"/>
      <c r="H3" s="70"/>
    </row>
    <row r="4" spans="1:12" ht="17.649999999999999" x14ac:dyDescent="0.5">
      <c r="A4" s="8"/>
      <c r="B4" s="9" t="s">
        <v>1</v>
      </c>
      <c r="C4" s="9"/>
      <c r="D4" s="121" t="s">
        <v>52</v>
      </c>
      <c r="E4" s="121"/>
      <c r="F4" s="122"/>
      <c r="G4" s="122"/>
      <c r="H4" s="9"/>
      <c r="I4" s="8"/>
      <c r="J4" s="8"/>
    </row>
    <row r="5" spans="1:12" ht="17.649999999999999" x14ac:dyDescent="0.5">
      <c r="A5" s="8"/>
      <c r="B5" s="9" t="s">
        <v>2</v>
      </c>
      <c r="C5" s="9"/>
      <c r="D5" s="122" t="s">
        <v>29</v>
      </c>
      <c r="E5" s="122"/>
      <c r="F5" s="122"/>
      <c r="G5" s="122"/>
      <c r="H5" s="9"/>
      <c r="I5" s="8"/>
      <c r="J5" s="8"/>
    </row>
    <row r="6" spans="1:12" ht="17.649999999999999" x14ac:dyDescent="0.5">
      <c r="A6" s="8"/>
      <c r="B6" s="9" t="s">
        <v>41</v>
      </c>
      <c r="C6" s="9"/>
      <c r="D6" s="122" t="s">
        <v>42</v>
      </c>
      <c r="E6" s="122"/>
      <c r="F6" s="122"/>
      <c r="G6" s="122"/>
      <c r="H6" s="9"/>
      <c r="I6" s="8"/>
      <c r="J6" s="8"/>
    </row>
    <row r="7" spans="1:12" ht="18" thickBot="1" x14ac:dyDescent="0.55000000000000004">
      <c r="A7" s="8"/>
      <c r="B7" s="9" t="s">
        <v>4</v>
      </c>
      <c r="C7" s="9"/>
      <c r="D7" s="122" t="s">
        <v>64</v>
      </c>
      <c r="E7" s="122"/>
      <c r="F7" s="123"/>
      <c r="G7" s="123"/>
      <c r="H7" s="9"/>
      <c r="I7" s="8"/>
      <c r="J7" s="8"/>
    </row>
    <row r="8" spans="1:12" ht="17.350000000000001" customHeight="1" x14ac:dyDescent="0.5">
      <c r="A8" s="8"/>
      <c r="B8" s="8"/>
      <c r="C8" s="8"/>
      <c r="D8" s="8"/>
      <c r="E8" s="8"/>
      <c r="F8" s="124" t="s">
        <v>67</v>
      </c>
      <c r="G8" s="125"/>
    </row>
    <row r="9" spans="1:12" s="1" customFormat="1" x14ac:dyDescent="0.35">
      <c r="B9" s="112" t="s">
        <v>30</v>
      </c>
      <c r="C9" s="112"/>
      <c r="D9" s="10" t="s">
        <v>6</v>
      </c>
      <c r="E9" s="74"/>
      <c r="F9" s="79" t="s">
        <v>6</v>
      </c>
      <c r="G9" s="80" t="s">
        <v>8</v>
      </c>
    </row>
    <row r="10" spans="1:12" x14ac:dyDescent="0.35">
      <c r="B10" s="111" t="s">
        <v>8</v>
      </c>
      <c r="C10" s="111"/>
      <c r="D10" s="2"/>
      <c r="E10" s="75">
        <v>10</v>
      </c>
      <c r="F10" s="81"/>
      <c r="G10" s="126">
        <f>F10*E10</f>
        <v>0</v>
      </c>
    </row>
    <row r="11" spans="1:12" x14ac:dyDescent="0.35">
      <c r="B11" s="111" t="s">
        <v>61</v>
      </c>
      <c r="C11" s="111"/>
      <c r="D11" s="2"/>
      <c r="E11" s="75">
        <v>5</v>
      </c>
      <c r="F11" s="82"/>
      <c r="G11" s="83"/>
    </row>
    <row r="12" spans="1:12" s="11" customFormat="1" x14ac:dyDescent="0.35">
      <c r="B12" s="110" t="s">
        <v>9</v>
      </c>
      <c r="C12" s="110"/>
      <c r="D12" s="12">
        <f>SUM(D10)</f>
        <v>0</v>
      </c>
      <c r="E12" s="78">
        <f>D10*E10+D11*E11-G10</f>
        <v>0</v>
      </c>
      <c r="F12" s="84"/>
      <c r="G12" s="85"/>
    </row>
    <row r="13" spans="1:12" x14ac:dyDescent="0.35">
      <c r="B13" s="11"/>
      <c r="C13" s="11"/>
      <c r="D13" s="14"/>
      <c r="E13" s="14"/>
      <c r="F13" s="86"/>
      <c r="G13" s="83"/>
    </row>
    <row r="14" spans="1:12" ht="13.15" x14ac:dyDescent="0.4">
      <c r="B14" s="112" t="s">
        <v>31</v>
      </c>
      <c r="C14" s="112"/>
      <c r="D14" s="10" t="s">
        <v>6</v>
      </c>
      <c r="E14" s="74"/>
      <c r="F14" s="88" t="s">
        <v>6</v>
      </c>
      <c r="G14" s="88" t="s">
        <v>32</v>
      </c>
    </row>
    <row r="15" spans="1:12" x14ac:dyDescent="0.35">
      <c r="B15" s="111" t="s">
        <v>32</v>
      </c>
      <c r="C15" s="111"/>
      <c r="D15" s="2"/>
      <c r="E15" s="75">
        <v>10</v>
      </c>
      <c r="F15" s="87"/>
      <c r="G15" s="126">
        <f>F15*E15</f>
        <v>0</v>
      </c>
    </row>
    <row r="16" spans="1:12" x14ac:dyDescent="0.35">
      <c r="B16" s="111" t="s">
        <v>61</v>
      </c>
      <c r="C16" s="111"/>
      <c r="D16" s="2"/>
      <c r="E16" s="75">
        <v>5</v>
      </c>
      <c r="F16" s="86"/>
      <c r="G16" s="83"/>
    </row>
    <row r="17" spans="2:7" x14ac:dyDescent="0.35">
      <c r="B17" s="110" t="s">
        <v>9</v>
      </c>
      <c r="C17" s="110"/>
      <c r="D17" s="12">
        <f>SUM(D15)</f>
        <v>0</v>
      </c>
      <c r="E17" s="78">
        <f>D15*E15+D16*E16-G15</f>
        <v>0</v>
      </c>
      <c r="F17" s="86"/>
      <c r="G17" s="83"/>
    </row>
    <row r="18" spans="2:7" x14ac:dyDescent="0.35">
      <c r="B18" s="11"/>
      <c r="C18" s="11"/>
      <c r="D18" s="14"/>
      <c r="E18" s="14"/>
      <c r="F18" s="86"/>
      <c r="G18" s="83"/>
    </row>
    <row r="19" spans="2:7" ht="13.15" x14ac:dyDescent="0.4">
      <c r="B19" s="112" t="s">
        <v>33</v>
      </c>
      <c r="C19" s="112"/>
      <c r="D19" s="10" t="s">
        <v>6</v>
      </c>
      <c r="E19" s="74"/>
      <c r="F19" s="88" t="s">
        <v>6</v>
      </c>
      <c r="G19" s="88" t="s">
        <v>34</v>
      </c>
    </row>
    <row r="20" spans="2:7" x14ac:dyDescent="0.35">
      <c r="B20" s="111" t="s">
        <v>34</v>
      </c>
      <c r="C20" s="111"/>
      <c r="D20" s="2"/>
      <c r="E20" s="75">
        <v>10</v>
      </c>
      <c r="F20" s="87"/>
      <c r="G20" s="126">
        <f>F20*E20</f>
        <v>0</v>
      </c>
    </row>
    <row r="21" spans="2:7" x14ac:dyDescent="0.35">
      <c r="B21" s="111" t="s">
        <v>61</v>
      </c>
      <c r="C21" s="111"/>
      <c r="D21" s="2"/>
      <c r="E21" s="75">
        <v>5</v>
      </c>
      <c r="F21" s="86"/>
      <c r="G21" s="83"/>
    </row>
    <row r="22" spans="2:7" ht="13.15" x14ac:dyDescent="0.4">
      <c r="B22" s="110" t="s">
        <v>9</v>
      </c>
      <c r="C22" s="110"/>
      <c r="D22" s="12">
        <f>SUM(D20)</f>
        <v>0</v>
      </c>
      <c r="E22" s="78">
        <f>D20*E20+D21*E21-G20</f>
        <v>0</v>
      </c>
      <c r="F22" s="88" t="s">
        <v>6</v>
      </c>
      <c r="G22" s="88" t="s">
        <v>69</v>
      </c>
    </row>
    <row r="23" spans="2:7" x14ac:dyDescent="0.35">
      <c r="B23" s="11"/>
      <c r="C23" s="11"/>
      <c r="D23" s="14"/>
      <c r="E23" s="14"/>
      <c r="F23" s="77"/>
      <c r="G23" s="127">
        <f>F23*G30</f>
        <v>0</v>
      </c>
    </row>
    <row r="24" spans="2:7" ht="13.15" x14ac:dyDescent="0.4">
      <c r="B24" s="112" t="s">
        <v>62</v>
      </c>
      <c r="C24" s="112"/>
      <c r="D24" s="10" t="s">
        <v>6</v>
      </c>
      <c r="E24" s="74"/>
      <c r="F24" s="88" t="s">
        <v>6</v>
      </c>
      <c r="G24" s="88" t="s">
        <v>68</v>
      </c>
    </row>
    <row r="25" spans="2:7" x14ac:dyDescent="0.35">
      <c r="B25" s="111" t="s">
        <v>63</v>
      </c>
      <c r="C25" s="111"/>
      <c r="D25" s="2"/>
      <c r="E25" s="75">
        <v>10</v>
      </c>
      <c r="F25" s="87"/>
      <c r="G25" s="126">
        <f>F25*E25</f>
        <v>0</v>
      </c>
    </row>
    <row r="26" spans="2:7" x14ac:dyDescent="0.35">
      <c r="B26" s="111" t="s">
        <v>61</v>
      </c>
      <c r="C26" s="111"/>
      <c r="D26" s="2"/>
      <c r="E26" s="75">
        <v>5</v>
      </c>
      <c r="F26" s="86"/>
      <c r="G26" s="83"/>
    </row>
    <row r="27" spans="2:7" ht="13.15" thickBot="1" x14ac:dyDescent="0.4">
      <c r="B27" s="110" t="s">
        <v>9</v>
      </c>
      <c r="C27" s="110"/>
      <c r="D27" s="12">
        <f>SUM(D25)</f>
        <v>0</v>
      </c>
      <c r="E27" s="78">
        <f>D25*E25+D26*E26-G25</f>
        <v>0</v>
      </c>
      <c r="F27" s="89">
        <f>SUM(F10+F15+F20+F23+F25)</f>
        <v>0</v>
      </c>
      <c r="G27" s="128">
        <f>SUM(G10+G15+G20+G23+G25)</f>
        <v>0</v>
      </c>
    </row>
    <row r="28" spans="2:7" x14ac:dyDescent="0.35">
      <c r="B28" s="11"/>
      <c r="C28" s="11"/>
      <c r="D28" s="14"/>
      <c r="E28" s="14"/>
    </row>
    <row r="29" spans="2:7" x14ac:dyDescent="0.35">
      <c r="B29" s="112" t="s">
        <v>35</v>
      </c>
      <c r="C29" s="112"/>
      <c r="D29" s="112"/>
      <c r="E29" s="112"/>
      <c r="F29" s="10" t="s">
        <v>6</v>
      </c>
      <c r="G29" s="10"/>
    </row>
    <row r="30" spans="2:7" s="1" customFormat="1" x14ac:dyDescent="0.35">
      <c r="B30" s="113" t="s">
        <v>71</v>
      </c>
      <c r="C30" s="111"/>
      <c r="D30" s="111"/>
      <c r="E30" s="111"/>
      <c r="F30" s="2"/>
      <c r="G30" s="3">
        <v>18</v>
      </c>
    </row>
    <row r="31" spans="2:7" ht="13.15" thickBot="1" x14ac:dyDescent="0.4">
      <c r="B31" s="118" t="s">
        <v>70</v>
      </c>
      <c r="C31" s="119"/>
      <c r="D31" s="119"/>
      <c r="E31" s="120"/>
      <c r="F31" s="5"/>
      <c r="G31" s="6">
        <v>10</v>
      </c>
    </row>
    <row r="32" spans="2:7" x14ac:dyDescent="0.35">
      <c r="B32" s="114" t="s">
        <v>58</v>
      </c>
      <c r="C32" s="114"/>
      <c r="D32" s="114"/>
      <c r="E32" s="114"/>
      <c r="F32" s="15"/>
      <c r="G32" s="16">
        <v>5</v>
      </c>
    </row>
    <row r="33" spans="2:7" x14ac:dyDescent="0.35">
      <c r="B33" s="110" t="s">
        <v>72</v>
      </c>
      <c r="C33" s="110"/>
      <c r="D33" s="110"/>
      <c r="E33" s="110"/>
      <c r="F33" s="76">
        <f>SUM(F30+F31)</f>
        <v>0</v>
      </c>
      <c r="G33" s="13">
        <f>F30*G30+F32*G32+F31*G31-G23</f>
        <v>0</v>
      </c>
    </row>
    <row r="34" spans="2:7" x14ac:dyDescent="0.35">
      <c r="B34" s="11"/>
      <c r="C34" s="11"/>
      <c r="D34" s="14"/>
      <c r="E34" s="14"/>
      <c r="G34" s="24"/>
    </row>
    <row r="35" spans="2:7" x14ac:dyDescent="0.35">
      <c r="B35" s="17" t="s">
        <v>73</v>
      </c>
      <c r="C35" s="18"/>
      <c r="D35" s="112" t="s">
        <v>36</v>
      </c>
      <c r="E35" s="112"/>
      <c r="F35" s="25"/>
      <c r="G35" s="26"/>
    </row>
    <row r="36" spans="2:7" x14ac:dyDescent="0.35">
      <c r="B36" s="19" t="s">
        <v>17</v>
      </c>
      <c r="C36" s="7">
        <v>0.5</v>
      </c>
      <c r="D36" s="129">
        <f>$D$38*C36-G27</f>
        <v>0</v>
      </c>
      <c r="E36" s="130"/>
      <c r="G36" s="26"/>
    </row>
    <row r="37" spans="2:7" x14ac:dyDescent="0.35">
      <c r="B37" s="19" t="s">
        <v>18</v>
      </c>
      <c r="C37" s="7">
        <v>0.5</v>
      </c>
      <c r="D37" s="129">
        <f>$D$38*C37</f>
        <v>0</v>
      </c>
      <c r="E37" s="130"/>
    </row>
    <row r="38" spans="2:7" x14ac:dyDescent="0.35">
      <c r="B38" s="21" t="s">
        <v>74</v>
      </c>
      <c r="C38" s="22">
        <f>SUM(C36:C37)</f>
        <v>1</v>
      </c>
      <c r="D38" s="131">
        <f>G33+E27+E22+E17+E12+G27</f>
        <v>0</v>
      </c>
      <c r="E38" s="132"/>
    </row>
    <row r="39" spans="2:7" x14ac:dyDescent="0.35">
      <c r="D39" s="23"/>
      <c r="E39" s="23"/>
    </row>
    <row r="41" spans="2:7" x14ac:dyDescent="0.35">
      <c r="B41" t="s">
        <v>59</v>
      </c>
    </row>
    <row r="42" spans="2:7" ht="13.15" x14ac:dyDescent="0.4">
      <c r="B42" t="str">
        <f>"übermittelt werden und die Turnierabgabe in der Höhe von"</f>
        <v>übermittelt werden und die Turnierabgabe in der Höhe von</v>
      </c>
      <c r="E42" s="133" t="str">
        <f>"€ " &amp; D36 &amp; " für LMs"</f>
        <v>€ 0 für LMs</v>
      </c>
      <c r="F42" s="25"/>
      <c r="G42" s="25"/>
    </row>
    <row r="43" spans="2:7" x14ac:dyDescent="0.35">
      <c r="B43" t="s">
        <v>37</v>
      </c>
    </row>
    <row r="45" spans="2:7" ht="13.15" x14ac:dyDescent="0.4">
      <c r="C45" t="s">
        <v>24</v>
      </c>
      <c r="D45" s="27" t="s">
        <v>28</v>
      </c>
      <c r="E45" s="23"/>
    </row>
    <row r="46" spans="2:7" ht="13.15" x14ac:dyDescent="0.4">
      <c r="C46" t="s">
        <v>25</v>
      </c>
      <c r="D46" s="29" t="s">
        <v>45</v>
      </c>
      <c r="E46" s="23"/>
    </row>
    <row r="47" spans="2:7" ht="13.15" x14ac:dyDescent="0.4">
      <c r="B47" s="25"/>
      <c r="C47" t="s">
        <v>26</v>
      </c>
      <c r="D47" s="29" t="s">
        <v>46</v>
      </c>
      <c r="E47" s="25"/>
    </row>
    <row r="50" spans="2:7" ht="13.15" x14ac:dyDescent="0.4">
      <c r="B50" s="117" t="s">
        <v>27</v>
      </c>
      <c r="C50" s="117"/>
      <c r="D50" s="115" t="s">
        <v>39</v>
      </c>
      <c r="E50" s="116"/>
      <c r="F50" s="116"/>
      <c r="G50" s="116"/>
    </row>
    <row r="61" spans="2:7" x14ac:dyDescent="0.35">
      <c r="C61" s="28"/>
      <c r="D61" s="28"/>
    </row>
    <row r="62" spans="2:7" x14ac:dyDescent="0.35">
      <c r="C62" s="20"/>
      <c r="D62" s="20"/>
    </row>
    <row r="63" spans="2:7" x14ac:dyDescent="0.35">
      <c r="C63" s="20"/>
      <c r="D63" s="20"/>
    </row>
    <row r="64" spans="2:7" x14ac:dyDescent="0.35">
      <c r="C64" s="20"/>
      <c r="D64" s="20"/>
    </row>
    <row r="65" spans="3:4" x14ac:dyDescent="0.35">
      <c r="C65" s="20"/>
      <c r="D65" s="20"/>
    </row>
    <row r="66" spans="3:4" x14ac:dyDescent="0.35">
      <c r="C66" s="20"/>
      <c r="D66" s="20"/>
    </row>
  </sheetData>
  <sheetProtection sheet="1" objects="1" scenarios="1" formatCells="0" selectLockedCells="1"/>
  <mergeCells count="34">
    <mergeCell ref="B9:C9"/>
    <mergeCell ref="A1:H1"/>
    <mergeCell ref="D4:G4"/>
    <mergeCell ref="D5:G5"/>
    <mergeCell ref="D7:G7"/>
    <mergeCell ref="D6:G6"/>
    <mergeCell ref="A2:H2"/>
    <mergeCell ref="F8:G8"/>
    <mergeCell ref="D50:G50"/>
    <mergeCell ref="B50:C50"/>
    <mergeCell ref="B22:C22"/>
    <mergeCell ref="B17:C17"/>
    <mergeCell ref="B19:C19"/>
    <mergeCell ref="B31:E31"/>
    <mergeCell ref="D36:E36"/>
    <mergeCell ref="B20:C20"/>
    <mergeCell ref="B21:C21"/>
    <mergeCell ref="D38:E38"/>
    <mergeCell ref="B12:C12"/>
    <mergeCell ref="B10:C10"/>
    <mergeCell ref="B11:C11"/>
    <mergeCell ref="B14:C14"/>
    <mergeCell ref="D37:E37"/>
    <mergeCell ref="D35:E35"/>
    <mergeCell ref="B15:C15"/>
    <mergeCell ref="B16:C16"/>
    <mergeCell ref="B29:E29"/>
    <mergeCell ref="B30:E30"/>
    <mergeCell ref="B32:E32"/>
    <mergeCell ref="B33:E33"/>
    <mergeCell ref="B24:C24"/>
    <mergeCell ref="B25:C25"/>
    <mergeCell ref="B26:C26"/>
    <mergeCell ref="B27:C27"/>
  </mergeCells>
  <phoneticPr fontId="0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&amp;RAbgabenberechnung V 2.01</oddFooter>
  </headerFooter>
  <colBreaks count="1" manualBreakCount="1">
    <brk id="9" max="3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B-Turniere Abrechnung</vt:lpstr>
      <vt:lpstr>LM Abrechnung</vt:lpstr>
      <vt:lpstr>'B-Turniere Abrechnung'!Druckbereich</vt:lpstr>
      <vt:lpstr>'LM Abrechnung'!Druckbereich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Reichegger Raoul</dc:creator>
  <cp:lastModifiedBy>Gerhard Heschl</cp:lastModifiedBy>
  <cp:lastPrinted>2010-07-13T08:15:34Z</cp:lastPrinted>
  <dcterms:created xsi:type="dcterms:W3CDTF">2007-11-08T09:52:08Z</dcterms:created>
  <dcterms:modified xsi:type="dcterms:W3CDTF">2023-04-19T13:06:43Z</dcterms:modified>
</cp:coreProperties>
</file>